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事務\★保健事業\44_健保慢性腎臓病対策プロジェクト\2023\HP掲載\CKD_HP構築検討\HP構成素材\eGFR計算表\"/>
    </mc:Choice>
  </mc:AlternateContent>
  <xr:revisionPtr revIDLastSave="0" documentId="13_ncr:1_{93D86AC8-C5B4-4EEA-AFC7-BF52A7FBDF47}" xr6:coauthVersionLast="45" xr6:coauthVersionMax="45" xr10:uidLastSave="{00000000-0000-0000-0000-000000000000}"/>
  <bookViews>
    <workbookView xWindow="8265" yWindow="-14220" windowWidth="24675" windowHeight="12555" xr2:uid="{94E55C33-23F9-4212-BEDB-D479E3349AD0}"/>
  </bookViews>
  <sheets>
    <sheet name="calculat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</calcChain>
</file>

<file path=xl/sharedStrings.xml><?xml version="1.0" encoding="utf-8"?>
<sst xmlns="http://schemas.openxmlformats.org/spreadsheetml/2006/main" count="25" uniqueCount="25">
  <si>
    <t>　あなたの性別は？</t>
    <rPh sb="5" eb="7">
      <t>セイベツ</t>
    </rPh>
    <phoneticPr fontId="1"/>
  </si>
  <si>
    <t>　あなたの血清クレアチニン値は？
　　※健康診断の結果を参照</t>
    <rPh sb="5" eb="7">
      <t>ケッセイ</t>
    </rPh>
    <rPh sb="13" eb="14">
      <t>チ</t>
    </rPh>
    <rPh sb="20" eb="24">
      <t>ケンコウシンダン</t>
    </rPh>
    <rPh sb="25" eb="27">
      <t>ケッカ</t>
    </rPh>
    <rPh sb="28" eb="30">
      <t>サンショウ</t>
    </rPh>
    <phoneticPr fontId="1"/>
  </si>
  <si>
    <t>男性</t>
  </si>
  <si>
    <t>　あなたのeGFRの値は</t>
    <phoneticPr fontId="1"/>
  </si>
  <si>
    <t>　あなたのeGFR区分は</t>
    <rPh sb="9" eb="11">
      <t>クブン</t>
    </rPh>
    <phoneticPr fontId="1"/>
  </si>
  <si>
    <t>（才）</t>
    <rPh sb="1" eb="2">
      <t>サイ</t>
    </rPh>
    <phoneticPr fontId="1"/>
  </si>
  <si>
    <t>　あなたの年齢は？
　　※18歳以上</t>
    <rPh sb="5" eb="7">
      <t>ネンレイ</t>
    </rPh>
    <rPh sb="15" eb="16">
      <t>サイ</t>
    </rPh>
    <rPh sb="16" eb="18">
      <t>イジョウ</t>
    </rPh>
    <phoneticPr fontId="1"/>
  </si>
  <si>
    <r>
      <t>（mL/分/1.73m</t>
    </r>
    <r>
      <rPr>
        <vertAlign val="superscript"/>
        <sz val="14"/>
        <color theme="1"/>
        <rFont val="メイリオ"/>
        <family val="3"/>
        <charset val="128"/>
      </rPr>
      <t>2</t>
    </r>
    <r>
      <rPr>
        <sz val="14"/>
        <color theme="1"/>
        <rFont val="メイリオ"/>
        <family val="3"/>
        <charset val="128"/>
      </rPr>
      <t>）</t>
    </r>
    <rPh sb="4" eb="5">
      <t>フン</t>
    </rPh>
    <phoneticPr fontId="1"/>
  </si>
  <si>
    <t>【条件入力】</t>
    <rPh sb="1" eb="3">
      <t>ジョウケン</t>
    </rPh>
    <rPh sb="3" eb="5">
      <t>ニュウリョク</t>
    </rPh>
    <phoneticPr fontId="1"/>
  </si>
  <si>
    <t>【計算結果】</t>
    <rPh sb="1" eb="3">
      <t>ケイサン</t>
    </rPh>
    <rPh sb="3" eb="5">
      <t>ケッカ</t>
    </rPh>
    <phoneticPr fontId="1"/>
  </si>
  <si>
    <t>G1</t>
    <phoneticPr fontId="1"/>
  </si>
  <si>
    <t>正常または高値</t>
    <phoneticPr fontId="1"/>
  </si>
  <si>
    <t>G2</t>
    <phoneticPr fontId="1"/>
  </si>
  <si>
    <t>正常または軽度低下</t>
    <phoneticPr fontId="1"/>
  </si>
  <si>
    <t>G3a</t>
    <phoneticPr fontId="1"/>
  </si>
  <si>
    <t>軽度～中等度低下</t>
    <phoneticPr fontId="1"/>
  </si>
  <si>
    <t>G3b</t>
    <phoneticPr fontId="1"/>
  </si>
  <si>
    <t>中等度～高度低下</t>
    <phoneticPr fontId="1"/>
  </si>
  <si>
    <t>G5</t>
    <phoneticPr fontId="1"/>
  </si>
  <si>
    <t>高度低下～末期腎不全</t>
    <phoneticPr fontId="1"/>
  </si>
  <si>
    <t>G4</t>
    <phoneticPr fontId="1"/>
  </si>
  <si>
    <t>高度低下</t>
    <phoneticPr fontId="1"/>
  </si>
  <si>
    <t>下記セルへ条件入力</t>
    <rPh sb="0" eb="2">
      <t>カキ</t>
    </rPh>
    <rPh sb="5" eb="7">
      <t>ジョウケン</t>
    </rPh>
    <rPh sb="7" eb="9">
      <t>ニュウリョク</t>
    </rPh>
    <phoneticPr fontId="1"/>
  </si>
  <si>
    <t>簡易糸球体濾過量(eGFR)計算ツール</t>
    <rPh sb="14" eb="16">
      <t>ケイサン</t>
    </rPh>
    <phoneticPr fontId="1"/>
  </si>
  <si>
    <t>【eGFR区分】</t>
    <rPh sb="5" eb="7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</si>
</sst>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vertAlign val="superscript"/>
      <sz val="14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176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77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1847850</xdr:colOff>
      <xdr:row>3</xdr:row>
      <xdr:rowOff>447675</xdr:rowOff>
    </xdr:from>
    <xdr:ext cx="2138727" cy="91755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C22E47-33C2-424A-AFAB-DF9C2856C86D}"/>
            </a:ext>
          </a:extLst>
        </xdr:cNvPr>
        <xdr:cNvSpPr txBox="1"/>
      </xdr:nvSpPr>
      <xdr:spPr>
        <a:xfrm>
          <a:off x="6296025" y="1162050"/>
          <a:ext cx="2138727" cy="91755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fontAlgn="base"/>
          <a:r>
            <a:rPr lang="ja-JP" altLang="en-US" sz="1100" b="1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クレアチニン（</a:t>
          </a:r>
          <a:r>
            <a:rPr lang="en-US" altLang="ja-JP" sz="1100" b="1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Cr</a:t>
          </a:r>
          <a:r>
            <a:rPr lang="ja-JP" altLang="en-US" sz="1100" b="1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）の基準値</a:t>
          </a:r>
        </a:p>
        <a:p>
          <a:pPr fontAlgn="base"/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男性：</a:t>
          </a:r>
          <a:r>
            <a:rPr lang="en-US" altLang="ja-JP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0.65</a:t>
          </a:r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lang="en-US" altLang="ja-JP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1.07mg</a:t>
          </a:r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／</a:t>
          </a:r>
          <a:r>
            <a:rPr lang="en-US" altLang="ja-JP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dl</a:t>
          </a:r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以下</a:t>
          </a:r>
        </a:p>
        <a:p>
          <a:pPr fontAlgn="base"/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女性：</a:t>
          </a:r>
          <a:r>
            <a:rPr lang="en-US" altLang="ja-JP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0.46</a:t>
          </a:r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lang="en-US" altLang="ja-JP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0.79mg</a:t>
          </a:r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／</a:t>
          </a:r>
          <a:r>
            <a:rPr lang="en-US" altLang="ja-JP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dl</a:t>
          </a:r>
          <a:r>
            <a:rPr lang="ja-JP" altLang="en-US" sz="1100" b="0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以下</a:t>
          </a:r>
        </a:p>
      </xdr:txBody>
    </xdr:sp>
    <xdr:clientData/>
  </xdr:oneCellAnchor>
  <xdr:oneCellAnchor>
    <xdr:from>
      <xdr:col>1</xdr:col>
      <xdr:colOff>0</xdr:colOff>
      <xdr:row>13</xdr:row>
      <xdr:rowOff>93345</xdr:rowOff>
    </xdr:from>
    <xdr:ext cx="5505450" cy="101155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1A3A2E-C067-41DD-86B8-EF1B603F06A8}"/>
            </a:ext>
          </a:extLst>
        </xdr:cNvPr>
        <xdr:cNvSpPr txBox="1"/>
      </xdr:nvSpPr>
      <xdr:spPr>
        <a:xfrm>
          <a:off x="285750" y="4122420"/>
          <a:ext cx="5505450" cy="101155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fontAlgn="base"/>
          <a:r>
            <a:rPr lang="en-US" altLang="ja-JP" sz="1100" b="1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【eGFR</a:t>
          </a:r>
          <a:r>
            <a:rPr lang="ja-JP" altLang="en-US" sz="1100" b="1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の計算式</a:t>
          </a:r>
          <a:r>
            <a:rPr lang="en-US" altLang="ja-JP" sz="1100" b="1" i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endParaRPr lang="en-US" altLang="ja-JP" sz="1100" b="0" i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 editAs="oneCell">
    <xdr:from>
      <xdr:col>1</xdr:col>
      <xdr:colOff>135255</xdr:colOff>
      <xdr:row>18</xdr:row>
      <xdr:rowOff>1</xdr:rowOff>
    </xdr:from>
    <xdr:to>
      <xdr:col>3</xdr:col>
      <xdr:colOff>1198383</xdr:colOff>
      <xdr:row>21</xdr:row>
      <xdr:rowOff>190500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065E1A3-B926-4C27-B84F-137884D84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" y="4476751"/>
          <a:ext cx="5238888" cy="523874"/>
        </a:xfrm>
        <a:prstGeom prst="rect">
          <a:avLst/>
        </a:prstGeom>
      </xdr:spPr>
    </xdr:pic>
    <xdr:clientData/>
  </xdr:twoCellAnchor>
  <xdr:twoCellAnchor editAs="oneCell">
    <xdr:from>
      <xdr:col>4</xdr:col>
      <xdr:colOff>76042</xdr:colOff>
      <xdr:row>9</xdr:row>
      <xdr:rowOff>38954</xdr:rowOff>
    </xdr:from>
    <xdr:to>
      <xdr:col>7</xdr:col>
      <xdr:colOff>342900</xdr:colOff>
      <xdr:row>25</xdr:row>
      <xdr:rowOff>213359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F6A61B3-8850-4B00-8FC5-C7BE8194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642" y="2763104"/>
          <a:ext cx="2267108" cy="313287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1449705</xdr:colOff>
      <xdr:row>6</xdr:row>
      <xdr:rowOff>148590</xdr:rowOff>
    </xdr:from>
    <xdr:to>
      <xdr:col>2</xdr:col>
      <xdr:colOff>102870</xdr:colOff>
      <xdr:row>8</xdr:row>
      <xdr:rowOff>190500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38488621-EB44-434B-A185-A3C17D162A70}"/>
            </a:ext>
          </a:extLst>
        </xdr:cNvPr>
        <xdr:cNvSpPr/>
      </xdr:nvSpPr>
      <xdr:spPr>
        <a:xfrm>
          <a:off x="1735455" y="2215515"/>
          <a:ext cx="1310640" cy="480060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20C9-DBF5-4827-B024-5FCB8AD8A6B9}">
  <dimension ref="A1:E20"/>
  <sheetViews>
    <sheetView showGridLines="0" tabSelected="1" workbookViewId="0">
      <selection activeCell="D28" sqref="D28"/>
    </sheetView>
  </sheetViews>
  <sheetFormatPr defaultRowHeight="17.399999999999999" x14ac:dyDescent="0.45"/>
  <cols>
    <col min="1" max="1" width="3.69921875" style="1" customWidth="1"/>
    <col min="2" max="2" width="34.8984375" style="1" customWidth="1"/>
    <col min="3" max="3" width="19.796875" style="1" customWidth="1"/>
    <col min="4" max="4" width="24.59765625" style="1" customWidth="1"/>
    <col min="5" max="16384" width="8.796875" style="1"/>
  </cols>
  <sheetData>
    <row r="1" spans="1:5" ht="21.6" x14ac:dyDescent="0.45">
      <c r="A1" s="11" t="s">
        <v>23</v>
      </c>
    </row>
    <row r="3" spans="1:5" x14ac:dyDescent="0.45">
      <c r="B3" s="1" t="s">
        <v>8</v>
      </c>
      <c r="C3" s="1" t="s">
        <v>22</v>
      </c>
    </row>
    <row r="4" spans="1:5" ht="36" customHeight="1" x14ac:dyDescent="0.45">
      <c r="B4" s="2" t="s">
        <v>0</v>
      </c>
      <c r="C4" s="6" t="s">
        <v>2</v>
      </c>
    </row>
    <row r="5" spans="1:5" ht="36" customHeight="1" x14ac:dyDescent="0.45">
      <c r="B5" s="3" t="s">
        <v>6</v>
      </c>
      <c r="C5" s="6">
        <v>45</v>
      </c>
      <c r="D5" s="4" t="s">
        <v>5</v>
      </c>
    </row>
    <row r="6" spans="1:5" ht="34.799999999999997" x14ac:dyDescent="0.45">
      <c r="B6" s="3" t="s">
        <v>1</v>
      </c>
      <c r="C6" s="7">
        <v>0.9</v>
      </c>
      <c r="D6" s="4" t="s">
        <v>7</v>
      </c>
    </row>
    <row r="9" spans="1:5" x14ac:dyDescent="0.45">
      <c r="E9" s="1" t="s">
        <v>24</v>
      </c>
    </row>
    <row r="10" spans="1:5" x14ac:dyDescent="0.45">
      <c r="B10" s="1" t="s">
        <v>9</v>
      </c>
    </row>
    <row r="11" spans="1:5" ht="36" customHeight="1" x14ac:dyDescent="0.45">
      <c r="B11" s="2" t="s">
        <v>3</v>
      </c>
      <c r="C11" s="8">
        <f>IFERROR(IF(C4="男性",194*(C6^-1.094)*(C5^-0.287),IF(C4="女性",194*(C6^-1.094)*(C5^-0.287)*0.739,"条件再確認")),"条件再確認")</f>
        <v>73.01102291821816</v>
      </c>
    </row>
    <row r="12" spans="1:5" ht="23.4" customHeight="1" x14ac:dyDescent="0.45">
      <c r="B12" s="12" t="s">
        <v>4</v>
      </c>
      <c r="C12" s="9" t="str">
        <f>IF(C11="条件再確認","条件再確認",IF(C11&gt;=90,"G1",IF(AND(C11&gt;=60,C11&lt;90),"G2",IF(AND(C11&gt;=45,C11&lt;60),"G3a",IF(AND(C11&gt;=30,C11&lt;45),"G3b",IF(AND(C11&gt;=15,C11&lt;30),"G4",IF(C11&lt;15,"G5","条件再確認")))))))</f>
        <v>G2</v>
      </c>
    </row>
    <row r="13" spans="1:5" ht="26.4" customHeight="1" x14ac:dyDescent="0.45">
      <c r="B13" s="12"/>
      <c r="C13" s="10" t="str">
        <f>IFERROR(VLOOKUP(C12,B15:C20,2,FALSE),"-")</f>
        <v>正常または軽度低下</v>
      </c>
    </row>
    <row r="15" spans="1:5" ht="4.95" customHeight="1" x14ac:dyDescent="0.45">
      <c r="B15" s="1" t="s">
        <v>10</v>
      </c>
      <c r="C15" s="5" t="s">
        <v>11</v>
      </c>
    </row>
    <row r="16" spans="1:5" ht="4.95" customHeight="1" x14ac:dyDescent="0.45">
      <c r="B16" s="1" t="s">
        <v>12</v>
      </c>
      <c r="C16" s="5" t="s">
        <v>13</v>
      </c>
    </row>
    <row r="17" spans="2:3" ht="4.95" customHeight="1" x14ac:dyDescent="0.45">
      <c r="B17" s="1" t="s">
        <v>14</v>
      </c>
      <c r="C17" s="5" t="s">
        <v>15</v>
      </c>
    </row>
    <row r="18" spans="2:3" ht="4.95" customHeight="1" x14ac:dyDescent="0.45">
      <c r="B18" s="1" t="s">
        <v>16</v>
      </c>
      <c r="C18" s="5" t="s">
        <v>17</v>
      </c>
    </row>
    <row r="19" spans="2:3" ht="4.95" customHeight="1" x14ac:dyDescent="0.45">
      <c r="B19" s="1" t="s">
        <v>20</v>
      </c>
      <c r="C19" s="5" t="s">
        <v>21</v>
      </c>
    </row>
    <row r="20" spans="2:3" ht="4.95" customHeight="1" x14ac:dyDescent="0.45">
      <c r="B20" s="1" t="s">
        <v>18</v>
      </c>
      <c r="C20" s="5" t="s">
        <v>19</v>
      </c>
    </row>
  </sheetData>
  <sheetProtection algorithmName="SHA-512" hashValue="actTKLtdP96OWHN1dYKWF3CGFxLNvn6+CdGhFGEUHa3CFSjf3FcY4KkKsmG1PUqdCUALEWyP+ohMwdWQrqlsow==" saltValue="NSorV4wa7R4g9GXbqI8Feg==" spinCount="100000" sheet="1" objects="1" scenarios="1"/>
  <mergeCells count="1">
    <mergeCell ref="B12:B13"/>
  </mergeCells>
  <phoneticPr fontId="1"/>
  <dataValidations count="2">
    <dataValidation type="list" allowBlank="1" showInputMessage="1" showErrorMessage="1" promptTitle="性別を選択" prompt="男性又は女性" sqref="C4" xr:uid="{90FDC059-7261-437C-B00B-2926898044C1}">
      <formula1>"男性,女性"</formula1>
    </dataValidation>
    <dataValidation type="whole" allowBlank="1" showInputMessage="1" showErrorMessage="1" promptTitle="年齢を入力" prompt="18～75歳の範囲" sqref="C5" xr:uid="{A6965A30-CCAD-4FAA-BD9E-FB48EE4DA562}">
      <formula1>18</formula1>
      <formula2>75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calculataion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Kobari</dc:creator>
  <cp:lastModifiedBy>Manabu Kobari</cp:lastModifiedBy>
  <dcterms:created xsi:type="dcterms:W3CDTF">2023-07-04T04:53:43Z</dcterms:created>
  <dcterms:modified xsi:type="dcterms:W3CDTF">2023-07-11T09:05:32Z</dcterms:modified>
</cp:coreProperties>
</file>